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gerim.Akhatova\Desktop\"/>
    </mc:Choice>
  </mc:AlternateContent>
  <bookViews>
    <workbookView xWindow="0" yWindow="0" windowWidth="28800" windowHeight="12330" activeTab="2"/>
  </bookViews>
  <sheets>
    <sheet name="БВУ" sheetId="8" r:id="rId1"/>
    <sheet name="ЛК" sheetId="2" r:id="rId2"/>
    <sheet name="МФО" sheetId="9" r:id="rId3"/>
  </sheets>
  <externalReferences>
    <externalReference r:id="rId4"/>
    <externalReference r:id="rId5"/>
  </externalReferences>
  <definedNames>
    <definedName name="_xlnm.Print_Area" localSheetId="0">БВУ!$A$1:$M$23</definedName>
    <definedName name="_xlnm.Print_Area" localSheetId="1">ЛК!$A$1:$E$13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9" l="1"/>
  <c r="C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B8" i="9"/>
  <c r="E7" i="9"/>
  <c r="E6" i="9"/>
  <c r="E21" i="9" s="1"/>
  <c r="E7" i="2" l="1"/>
  <c r="E8" i="2"/>
  <c r="E9" i="2"/>
  <c r="E6" i="2"/>
  <c r="M7" i="8"/>
  <c r="M8" i="8"/>
  <c r="M9" i="8"/>
  <c r="M10" i="8"/>
  <c r="M11" i="8"/>
  <c r="M12" i="8"/>
  <c r="M13" i="8"/>
  <c r="M14" i="8"/>
  <c r="M15" i="8"/>
  <c r="M16" i="8"/>
  <c r="M17" i="8"/>
  <c r="M6" i="8"/>
  <c r="D18" i="8"/>
  <c r="E18" i="8"/>
  <c r="F18" i="8"/>
  <c r="G18" i="8"/>
  <c r="H18" i="8"/>
  <c r="I18" i="8"/>
  <c r="J18" i="8"/>
  <c r="K18" i="8"/>
  <c r="L18" i="8"/>
  <c r="C18" i="8"/>
  <c r="M18" i="8" l="1"/>
  <c r="D10" i="2" l="1"/>
  <c r="C10" i="2"/>
  <c r="E10" i="2" l="1"/>
</calcChain>
</file>

<file path=xl/sharedStrings.xml><?xml version="1.0" encoding="utf-8"?>
<sst xmlns="http://schemas.openxmlformats.org/spreadsheetml/2006/main" count="78" uniqueCount="59">
  <si>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</si>
  <si>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</si>
  <si>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</si>
  <si>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</si>
  <si>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</si>
  <si>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</si>
  <si>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</si>
  <si>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</si>
  <si>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</si>
  <si>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</si>
  <si>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</si>
  <si>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</si>
  <si>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</si>
  <si>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</si>
  <si>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</si>
  <si>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</si>
  <si>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</si>
  <si>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</si>
  <si>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 регионального финансированияя МСБ (Точечная программа)</t>
  </si>
  <si>
    <t>АО АТФБанк</t>
  </si>
  <si>
    <t>АО Банк ЦентрКредит</t>
  </si>
  <si>
    <t>АО Евразийский банк</t>
  </si>
  <si>
    <t>АО Народный Банк Казахстана (АО Казкоммерцбанк)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</si>
  <si>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</si>
  <si>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</si>
  <si>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</si>
  <si>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</si>
  <si>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</si>
  <si>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</si>
  <si>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</si>
  <si>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</si>
  <si>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</si>
  <si>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</si>
  <si>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</si>
  <si>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</si>
  <si>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</si>
  <si>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</si>
  <si>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</si>
  <si>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</si>
  <si>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* по средствам ЕБРР Фонд "Даму" является гарантом</t>
  </si>
  <si>
    <t>Информация о временно свободных средствах в Партнерах Фонда в разрезе программ Фонда по состоянию на 01.02.2021 г.</t>
  </si>
  <si>
    <t>Информация о временно свободных средствах в лизинговых компаниях в разрезе программ Фонда по состоянию на 01.02.2021 г.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</si>
  <si>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</si>
  <si>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</si>
  <si>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</si>
  <si>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</si>
  <si>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Ырыс</t>
  </si>
  <si>
    <t>ТОО МФО СЕНIМ-VMY</t>
  </si>
  <si>
    <t>ТОО МФО Даму</t>
  </si>
  <si>
    <t>-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</si>
  <si>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</si>
  <si>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</si>
  <si>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</si>
  <si>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</si>
  <si>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</si>
  <si>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</si>
  <si>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</si>
  <si>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"Казкредит"</t>
  </si>
  <si>
    <t>ТОО "МФО "Serta"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</si>
</sst>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5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6" fontId="3" fillId="0" borderId="1" xfId="1" applyNumberFormat="1" applyFont="1" applyFill="1" applyBorder="1" applyAlignment="1">
      <alignment horizontal="left" wrapText="1" indent="1"/>
    </xf>
    <xf numFmtId="166" fontId="3" fillId="0" borderId="1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3" fillId="0" borderId="0" xfId="1" applyNumberFormat="1" applyFont="1" applyFill="1"/>
    <xf numFmtId="167" fontId="2" fillId="0" borderId="1" xfId="1" applyNumberFormat="1" applyFont="1" applyFill="1" applyBorder="1" applyAlignment="1">
      <alignment horizontal="right" indent="1"/>
    </xf>
    <xf numFmtId="164" fontId="2" fillId="0" borderId="0" xfId="1" applyFont="1" applyFill="1"/>
    <xf numFmtId="166" fontId="2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 applyBorder="1" applyAlignment="1">
      <alignment horizontal="right" indent="1"/>
    </xf>
    <xf numFmtId="165" fontId="2" fillId="4" borderId="0" xfId="1" applyNumberFormat="1" applyFont="1" applyFill="1" applyBorder="1"/>
    <xf numFmtId="166" fontId="4" fillId="0" borderId="6" xfId="1" applyNumberFormat="1" applyFont="1" applyBorder="1" applyAlignment="1">
      <alignment horizontal="left" indent="1"/>
    </xf>
    <xf numFmtId="166" fontId="4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6" xfId="1" applyNumberFormat="1" applyFont="1" applyFill="1" applyBorder="1" applyAlignment="1">
      <alignment horizontal="left" indent="1"/>
    </xf>
    <xf numFmtId="166" fontId="2" fillId="0" borderId="6" xfId="1" applyNumberFormat="1" applyFont="1" applyFill="1" applyBorder="1" applyAlignment="1">
      <alignment horizontal="righ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6" fontId="5" fillId="0" borderId="1" xfId="1" applyNumberFormat="1" applyFont="1" applyFill="1" applyBorder="1"/>
    <xf numFmtId="166" fontId="2" fillId="0" borderId="2" xfId="1" applyNumberFormat="1" applyFont="1" applyFill="1" applyBorder="1" applyAlignment="1">
      <alignment horizontal="right" indent="1"/>
    </xf>
    <xf numFmtId="166" fontId="4" fillId="0" borderId="2" xfId="1" applyNumberFormat="1" applyFont="1" applyFill="1" applyBorder="1" applyAlignment="1">
      <alignment horizontal="right" indent="1"/>
    </xf>
    <xf numFmtId="166" fontId="3" fillId="0" borderId="2" xfId="1" applyNumberFormat="1" applyFont="1" applyFill="1" applyBorder="1" applyAlignment="1">
      <alignment horizontal="right" indent="1"/>
    </xf>
    <xf numFmtId="166" fontId="4" fillId="2" borderId="9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9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/>
    </xf>
    <xf numFmtId="166" fontId="4" fillId="3" borderId="4" xfId="1" applyNumberFormat="1" applyFont="1" applyFill="1" applyBorder="1" applyAlignment="1">
      <alignment horizontal="center" vertical="center" wrapText="1"/>
    </xf>
    <xf numFmtId="166" fontId="4" fillId="3" borderId="5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5" fontId="6" fillId="0" borderId="0" xfId="1" applyNumberFormat="1" applyFont="1"/>
    <xf numFmtId="166" fontId="7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/>
    <xf numFmtId="166" fontId="6" fillId="0" borderId="0" xfId="1" applyNumberFormat="1" applyFont="1"/>
    <xf numFmtId="166" fontId="8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7" fillId="0" borderId="6" xfId="1" applyNumberFormat="1" applyFont="1" applyBorder="1" applyAlignment="1">
      <alignment horizontal="left" indent="1"/>
    </xf>
    <xf numFmtId="166" fontId="6" fillId="0" borderId="6" xfId="1" applyNumberFormat="1" applyFont="1" applyFill="1" applyBorder="1" applyAlignment="1">
      <alignment horizontal="left" indent="1"/>
    </xf>
    <xf numFmtId="166" fontId="7" fillId="2" borderId="9" xfId="1" applyNumberFormat="1" applyFont="1" applyFill="1" applyBorder="1" applyAlignment="1">
      <alignment horizontal="center" vertical="center" wrapText="1"/>
    </xf>
    <xf numFmtId="166" fontId="7" fillId="2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righ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0" borderId="0" xfId="1" applyNumberFormat="1" applyFont="1" applyFill="1" applyBorder="1" applyAlignment="1">
      <alignment horizontal="righ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1" xfId="1" applyNumberFormat="1" applyFont="1" applyFill="1" applyBorder="1" applyAlignment="1">
      <alignment horizontal="right" indent="1"/>
    </xf>
  </cellXfs>
  <cellStyles count="2">
    <cellStyle name="Обычный" xfId="0" builtinId="0"/>
    <cellStyle name="Финансовый" xfId="1" builtinId="3"/>
  </cellStyles>
  <dxfs count="3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01.2021_&#1088;&#1072;&#1073;_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5;&#1092;&#1086;&#1088;&#1084;&#1072;&#1094;&#1080;&#1103;%20&#1086;%20&#1042;&#1057;&#1057;%20&#1087;&#1086;%20&#1041;&#1042;&#1059;,%20&#1051;&#1050;%20&#1080;%20&#1052;&#1060;&#1054;%20&#1087;&#1086;%20&#1089;&#1086;&#1089;&#1090;&#1086;&#1103;&#1085;&#1080;&#1102;%20&#1085;&#1072;%2001.02.2021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СЕНИМ"/>
      <sheetName val="КМФ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  <sheetName val="РИЦ Кыз"/>
      <sheetName val="Казкредит"/>
      <sheetName val="ForteLeasing"/>
    </sheetNames>
    <sheetDataSet>
      <sheetData sheetId="0" refreshError="1"/>
      <sheetData sheetId="1" refreshError="1">
        <row r="5">
          <cell r="C5">
            <v>324309330</v>
          </cell>
        </row>
        <row r="7">
          <cell r="B7" t="str">
            <v>ТОО МФО Тойота Файнаншл Сервисез Казахстан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О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8" sqref="M18"/>
    </sheetView>
  </sheetViews>
  <sheetFormatPr defaultColWidth="9.140625" defaultRowHeight="15" x14ac:dyDescent="0.25"/>
  <cols>
    <col min="1" max="1" width="7" style="1" customWidth="1"/>
    <col min="2" max="2" width="32.5703125" style="2" customWidth="1"/>
    <col min="3" max="3" width="23.7109375" style="2" customWidth="1"/>
    <col min="4" max="4" width="20.85546875" style="2" customWidth="1"/>
    <col min="5" max="5" width="23.2851562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3.85546875" style="2" customWidth="1"/>
    <col min="11" max="11" width="21.85546875" style="2" customWidth="1"/>
    <col min="12" max="12" width="22.42578125" style="2" customWidth="1"/>
    <col min="13" max="13" width="24.42578125" style="2" customWidth="1"/>
    <col min="14" max="14" width="17.140625" style="2" bestFit="1" customWidth="1"/>
    <col min="15" max="15" width="16" style="2" bestFit="1" customWidth="1"/>
    <col min="16" max="16384" width="9.140625" style="2"/>
  </cols>
  <sheetData>
    <row r="1" spans="1:14" ht="15" customHeight="1" x14ac:dyDescent="0.25">
      <c r="C1" s="2" t="s">
        <v>40</v>
      </c>
    </row>
    <row r="3" spans="1:14" ht="30" customHeight="1" x14ac:dyDescent="0.25">
      <c r="A3" s="34" t="s">
        <v>0</v>
      </c>
      <c r="B3" s="34" t="s">
        <v>1</v>
      </c>
      <c r="C3" s="35" t="s">
        <v>2</v>
      </c>
      <c r="D3" s="36"/>
      <c r="E3" s="37"/>
      <c r="F3" s="30" t="s">
        <v>3</v>
      </c>
      <c r="G3" s="38" t="s">
        <v>4</v>
      </c>
      <c r="H3" s="38"/>
      <c r="I3" s="38"/>
      <c r="J3" s="38" t="s">
        <v>5</v>
      </c>
      <c r="K3" s="38"/>
      <c r="L3" s="39" t="s">
        <v>6</v>
      </c>
      <c r="M3" s="34" t="s">
        <v>7</v>
      </c>
    </row>
    <row r="4" spans="1:14" ht="30" customHeight="1" x14ac:dyDescent="0.25">
      <c r="A4" s="34"/>
      <c r="B4" s="34"/>
      <c r="C4" s="31" t="s">
        <v>8</v>
      </c>
      <c r="D4" s="31" t="s">
        <v>9</v>
      </c>
      <c r="E4" s="31" t="s">
        <v>36</v>
      </c>
      <c r="F4" s="31" t="s">
        <v>11</v>
      </c>
      <c r="G4" s="33" t="s">
        <v>12</v>
      </c>
      <c r="H4" s="33"/>
      <c r="I4" s="33"/>
      <c r="J4" s="38"/>
      <c r="K4" s="38"/>
      <c r="L4" s="40"/>
      <c r="M4" s="34"/>
    </row>
    <row r="5" spans="1:14" ht="81" customHeight="1" x14ac:dyDescent="0.25">
      <c r="A5" s="34"/>
      <c r="B5" s="34"/>
      <c r="C5" s="32"/>
      <c r="D5" s="32"/>
      <c r="E5" s="32"/>
      <c r="F5" s="32"/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4"/>
    </row>
    <row r="6" spans="1:14" s="7" customFormat="1" x14ac:dyDescent="0.25">
      <c r="A6" s="4">
        <v>1</v>
      </c>
      <c r="B6" s="5" t="s">
        <v>19</v>
      </c>
      <c r="C6" s="6">
        <v>1267947019.7999985</v>
      </c>
      <c r="D6" s="6">
        <v>-47525909.849999994</v>
      </c>
      <c r="E6" s="6"/>
      <c r="F6" s="6">
        <v>395045317.52999914</v>
      </c>
      <c r="G6" s="6">
        <v>1542715541.8199999</v>
      </c>
      <c r="H6" s="6">
        <v>1018550633.3899999</v>
      </c>
      <c r="I6" s="6">
        <v>1014305905.1700001</v>
      </c>
      <c r="J6" s="6"/>
      <c r="K6" s="6"/>
      <c r="L6" s="27">
        <v>-180439409.40999985</v>
      </c>
      <c r="M6" s="28">
        <f>SUM(C6:L6)</f>
        <v>5010599098.4499969</v>
      </c>
    </row>
    <row r="7" spans="1:14" s="7" customFormat="1" x14ac:dyDescent="0.25">
      <c r="A7" s="4">
        <v>2</v>
      </c>
      <c r="B7" s="5" t="s">
        <v>20</v>
      </c>
      <c r="C7" s="6">
        <v>0</v>
      </c>
      <c r="D7" s="6"/>
      <c r="E7" s="6"/>
      <c r="F7" s="6">
        <v>444386159</v>
      </c>
      <c r="G7" s="6">
        <v>1939081730</v>
      </c>
      <c r="H7" s="6">
        <v>-781316240</v>
      </c>
      <c r="I7" s="6">
        <v>-45534968</v>
      </c>
      <c r="J7" s="6">
        <v>734734512.75999999</v>
      </c>
      <c r="K7" s="6">
        <v>-338797829.79999995</v>
      </c>
      <c r="L7" s="27">
        <v>144442536.43000013</v>
      </c>
      <c r="M7" s="28">
        <f t="shared" ref="M7:M17" si="0">SUM(C7:L7)</f>
        <v>2096995900.3900003</v>
      </c>
    </row>
    <row r="8" spans="1:14" s="7" customFormat="1" x14ac:dyDescent="0.25">
      <c r="A8" s="4">
        <v>3</v>
      </c>
      <c r="B8" s="5" t="s">
        <v>21</v>
      </c>
      <c r="C8" s="6">
        <v>-284018215.90000075</v>
      </c>
      <c r="D8" s="6"/>
      <c r="E8" s="6"/>
      <c r="F8" s="6">
        <v>159038394.24000004</v>
      </c>
      <c r="G8" s="6">
        <v>-5234613.8500003815</v>
      </c>
      <c r="H8" s="6">
        <v>231395371.55000046</v>
      </c>
      <c r="I8" s="6">
        <v>-363515307.26999944</v>
      </c>
      <c r="J8" s="6"/>
      <c r="K8" s="6"/>
      <c r="L8" s="27">
        <v>102257732.33</v>
      </c>
      <c r="M8" s="28">
        <f t="shared" si="0"/>
        <v>-160076638.9000001</v>
      </c>
    </row>
    <row r="9" spans="1:14" s="7" customFormat="1" ht="30" x14ac:dyDescent="0.25">
      <c r="A9" s="4">
        <v>4</v>
      </c>
      <c r="B9" s="8" t="s">
        <v>22</v>
      </c>
      <c r="C9" s="6"/>
      <c r="D9" s="6"/>
      <c r="E9" s="6"/>
      <c r="F9" s="6"/>
      <c r="G9" s="6">
        <v>3876194303.0399981</v>
      </c>
      <c r="H9" s="6">
        <v>369942066.60999894</v>
      </c>
      <c r="I9" s="6">
        <v>-866920472.35000277</v>
      </c>
      <c r="J9" s="6"/>
      <c r="K9" s="6"/>
      <c r="L9" s="27">
        <v>151376039.20999995</v>
      </c>
      <c r="M9" s="28">
        <f t="shared" si="0"/>
        <v>3530591936.509994</v>
      </c>
    </row>
    <row r="10" spans="1:14" s="7" customFormat="1" x14ac:dyDescent="0.25">
      <c r="A10" s="4">
        <v>5</v>
      </c>
      <c r="B10" s="5" t="s">
        <v>23</v>
      </c>
      <c r="C10" s="6"/>
      <c r="D10" s="6"/>
      <c r="E10" s="6"/>
      <c r="F10" s="6">
        <v>929226920.65000057</v>
      </c>
      <c r="G10" s="6">
        <v>4274039398.9200058</v>
      </c>
      <c r="H10" s="6">
        <v>-1606683261.5699964</v>
      </c>
      <c r="I10" s="6">
        <v>-1515066006.3000031</v>
      </c>
      <c r="J10" s="6"/>
      <c r="K10" s="6"/>
      <c r="L10" s="27">
        <v>2159645730.5399981</v>
      </c>
      <c r="M10" s="28">
        <f t="shared" si="0"/>
        <v>4241162782.240005</v>
      </c>
    </row>
    <row r="11" spans="1:14" s="7" customFormat="1" x14ac:dyDescent="0.25">
      <c r="A11" s="4">
        <v>6</v>
      </c>
      <c r="B11" s="5" t="s">
        <v>24</v>
      </c>
      <c r="C11" s="6">
        <v>499954439.7899999</v>
      </c>
      <c r="D11" s="6"/>
      <c r="E11" s="6"/>
      <c r="F11" s="6">
        <v>260156192.08999896</v>
      </c>
      <c r="G11" s="6">
        <v>767099085.3499999</v>
      </c>
      <c r="H11" s="6">
        <v>362759187.1600008</v>
      </c>
      <c r="I11" s="6">
        <v>851931807.7300005</v>
      </c>
      <c r="J11" s="6"/>
      <c r="K11" s="6"/>
      <c r="L11" s="27">
        <v>97302539.340000063</v>
      </c>
      <c r="M11" s="28">
        <f t="shared" si="0"/>
        <v>2839203251.46</v>
      </c>
    </row>
    <row r="12" spans="1:14" s="11" customFormat="1" x14ac:dyDescent="0.25">
      <c r="A12" s="4">
        <v>7</v>
      </c>
      <c r="B12" s="5" t="s">
        <v>25</v>
      </c>
      <c r="C12" s="9">
        <v>2473409313.2199998</v>
      </c>
      <c r="D12" s="9"/>
      <c r="E12" s="9"/>
      <c r="F12" s="9">
        <v>47297652.980000012</v>
      </c>
      <c r="G12" s="10">
        <v>-244483059.32999992</v>
      </c>
      <c r="H12" s="10">
        <v>2976750</v>
      </c>
      <c r="I12" s="10">
        <v>25888997.339999989</v>
      </c>
      <c r="J12" s="9"/>
      <c r="K12" s="9"/>
      <c r="L12" s="29">
        <v>1563870651.1500001</v>
      </c>
      <c r="M12" s="28">
        <f t="shared" si="0"/>
        <v>3868960305.3600001</v>
      </c>
    </row>
    <row r="13" spans="1:14" s="7" customFormat="1" x14ac:dyDescent="0.25">
      <c r="A13" s="4">
        <v>8</v>
      </c>
      <c r="B13" s="5" t="s">
        <v>26</v>
      </c>
      <c r="C13" s="6"/>
      <c r="D13" s="12">
        <v>0</v>
      </c>
      <c r="E13" s="6"/>
      <c r="F13" s="6"/>
      <c r="G13" s="6">
        <v>228750405.70000005</v>
      </c>
      <c r="H13" s="6">
        <v>447854960.82999957</v>
      </c>
      <c r="I13" s="6">
        <v>1020557064.16</v>
      </c>
      <c r="J13" s="6"/>
      <c r="K13" s="6"/>
      <c r="L13" s="27">
        <v>105019973.51000002</v>
      </c>
      <c r="M13" s="28">
        <f t="shared" si="0"/>
        <v>1802182404.1999996</v>
      </c>
      <c r="N13" s="13"/>
    </row>
    <row r="14" spans="1:14" s="7" customFormat="1" x14ac:dyDescent="0.25">
      <c r="A14" s="4">
        <v>9</v>
      </c>
      <c r="B14" s="5" t="s">
        <v>27</v>
      </c>
      <c r="C14" s="6">
        <v>6603971.6200000048</v>
      </c>
      <c r="D14" s="6"/>
      <c r="E14" s="6"/>
      <c r="F14" s="6">
        <v>1103533410.9000015</v>
      </c>
      <c r="G14" s="6">
        <v>3997236601.1600008</v>
      </c>
      <c r="H14" s="6">
        <v>19507403.260000467</v>
      </c>
      <c r="I14" s="6">
        <v>906115624.43000138</v>
      </c>
      <c r="J14" s="6">
        <v>0</v>
      </c>
      <c r="K14" s="6">
        <v>0</v>
      </c>
      <c r="L14" s="27">
        <v>2394997707.599999</v>
      </c>
      <c r="M14" s="28">
        <f t="shared" si="0"/>
        <v>8427994718.9700031</v>
      </c>
    </row>
    <row r="15" spans="1:14" s="11" customFormat="1" x14ac:dyDescent="0.25">
      <c r="A15" s="4">
        <v>10</v>
      </c>
      <c r="B15" s="5" t="s">
        <v>28</v>
      </c>
      <c r="C15" s="9">
        <v>175481662.4799999</v>
      </c>
      <c r="D15" s="9"/>
      <c r="E15" s="9"/>
      <c r="F15" s="9">
        <v>26137290.679999989</v>
      </c>
      <c r="G15" s="10"/>
      <c r="H15" s="10">
        <v>0</v>
      </c>
      <c r="I15" s="9">
        <v>0</v>
      </c>
      <c r="J15" s="9"/>
      <c r="K15" s="9"/>
      <c r="L15" s="29">
        <v>415517907.83000004</v>
      </c>
      <c r="M15" s="28">
        <f t="shared" si="0"/>
        <v>617136860.98999989</v>
      </c>
    </row>
    <row r="16" spans="1:14" s="7" customFormat="1" x14ac:dyDescent="0.25">
      <c r="A16" s="4">
        <v>11</v>
      </c>
      <c r="B16" s="5" t="s">
        <v>29</v>
      </c>
      <c r="C16" s="6">
        <v>5394639931.8499985</v>
      </c>
      <c r="D16" s="6"/>
      <c r="E16" s="6"/>
      <c r="F16" s="6">
        <v>1870987917.2399993</v>
      </c>
      <c r="G16" s="6">
        <v>520752219.04999948</v>
      </c>
      <c r="H16" s="6">
        <v>415323599.72000027</v>
      </c>
      <c r="I16" s="6">
        <v>1048505733.7700003</v>
      </c>
      <c r="J16" s="6"/>
      <c r="K16" s="6"/>
      <c r="L16" s="27">
        <v>2516691629.4900002</v>
      </c>
      <c r="M16" s="28">
        <f t="shared" si="0"/>
        <v>11766901031.119997</v>
      </c>
    </row>
    <row r="17" spans="1:13" s="7" customFormat="1" x14ac:dyDescent="0.25">
      <c r="A17" s="4">
        <v>12</v>
      </c>
      <c r="B17" s="5" t="s">
        <v>37</v>
      </c>
      <c r="C17" s="6"/>
      <c r="D17" s="6"/>
      <c r="E17" s="6">
        <v>-950000000</v>
      </c>
      <c r="F17" s="6"/>
      <c r="G17" s="6"/>
      <c r="H17" s="6"/>
      <c r="I17" s="6"/>
      <c r="J17" s="6"/>
      <c r="K17" s="6"/>
      <c r="L17" s="27"/>
      <c r="M17" s="28">
        <f t="shared" si="0"/>
        <v>-950000000</v>
      </c>
    </row>
    <row r="18" spans="1:13" s="7" customFormat="1" x14ac:dyDescent="0.25">
      <c r="A18" s="4"/>
      <c r="B18" s="15" t="s">
        <v>33</v>
      </c>
      <c r="C18" s="16">
        <f>SUM(C6:C17)</f>
        <v>9534018122.8599968</v>
      </c>
      <c r="D18" s="16">
        <f t="shared" ref="D18:M18" si="1">SUM(D6:D17)</f>
        <v>-47525909.849999994</v>
      </c>
      <c r="E18" s="16">
        <f t="shared" si="1"/>
        <v>-950000000</v>
      </c>
      <c r="F18" s="16">
        <f t="shared" si="1"/>
        <v>5235809255.3099995</v>
      </c>
      <c r="G18" s="16">
        <f t="shared" si="1"/>
        <v>16896151611.860004</v>
      </c>
      <c r="H18" s="16">
        <f t="shared" si="1"/>
        <v>480310470.95000398</v>
      </c>
      <c r="I18" s="16">
        <f t="shared" si="1"/>
        <v>2076268378.679997</v>
      </c>
      <c r="J18" s="16">
        <f t="shared" si="1"/>
        <v>734734512.75999999</v>
      </c>
      <c r="K18" s="16">
        <f t="shared" si="1"/>
        <v>-338797829.79999995</v>
      </c>
      <c r="L18" s="16">
        <f t="shared" si="1"/>
        <v>9470683038.0199986</v>
      </c>
      <c r="M18" s="16">
        <f t="shared" si="1"/>
        <v>43091651650.790001</v>
      </c>
    </row>
    <row r="19" spans="1:13" s="21" customFormat="1" x14ac:dyDescent="0.25">
      <c r="A19" s="18"/>
      <c r="B19" s="1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20"/>
    </row>
    <row r="20" spans="1:13" s="21" customFormat="1" x14ac:dyDescent="0.25">
      <c r="A20" s="18"/>
      <c r="B20" s="22" t="s">
        <v>34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0"/>
    </row>
    <row r="21" spans="1:13" s="21" customFormat="1" x14ac:dyDescent="0.25">
      <c r="A21" s="18"/>
      <c r="B21" s="2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0"/>
    </row>
    <row r="22" spans="1:13" s="21" customFormat="1" x14ac:dyDescent="0.25">
      <c r="A22" s="18"/>
      <c r="B22" s="22" t="s">
        <v>39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0"/>
    </row>
    <row r="23" spans="1:13" s="21" customFormat="1" x14ac:dyDescent="0.25">
      <c r="A23" s="18"/>
      <c r="B23" s="1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20"/>
    </row>
    <row r="24" spans="1:13" s="21" customFormat="1" x14ac:dyDescent="0.25">
      <c r="A24" s="18"/>
      <c r="B24" s="19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0"/>
    </row>
    <row r="25" spans="1:13" s="21" customFormat="1" x14ac:dyDescent="0.25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0"/>
    </row>
    <row r="26" spans="1:13" s="21" customFormat="1" x14ac:dyDescent="0.25">
      <c r="A26" s="18"/>
      <c r="B26" s="1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20"/>
    </row>
    <row r="27" spans="1:13" x14ac:dyDescent="0.25">
      <c r="B27" s="23"/>
    </row>
    <row r="28" spans="1:13" x14ac:dyDescent="0.25">
      <c r="B28" s="23"/>
    </row>
    <row r="29" spans="1:13" x14ac:dyDescent="0.25">
      <c r="B29" s="23"/>
    </row>
    <row r="30" spans="1:13" x14ac:dyDescent="0.25">
      <c r="A30" s="2"/>
      <c r="B30" s="23"/>
    </row>
    <row r="31" spans="1:13" x14ac:dyDescent="0.25">
      <c r="A31" s="2"/>
      <c r="B31" s="23"/>
    </row>
    <row r="32" spans="1:13" x14ac:dyDescent="0.25">
      <c r="A32" s="2"/>
      <c r="B32" s="23"/>
    </row>
    <row r="33" spans="1:2" x14ac:dyDescent="0.25">
      <c r="A33" s="2"/>
      <c r="B33" s="23"/>
    </row>
    <row r="34" spans="1:2" x14ac:dyDescent="0.25">
      <c r="A34" s="2"/>
      <c r="B34" s="23"/>
    </row>
    <row r="35" spans="1:2" x14ac:dyDescent="0.25">
      <c r="A35" s="2"/>
      <c r="B35" s="23"/>
    </row>
    <row r="36" spans="1:2" x14ac:dyDescent="0.25">
      <c r="A36" s="2"/>
      <c r="B36" s="23"/>
    </row>
  </sheetData>
  <mergeCells count="12">
    <mergeCell ref="J3:K4"/>
    <mergeCell ref="L3:L4"/>
    <mergeCell ref="M3:M5"/>
    <mergeCell ref="C4:C5"/>
    <mergeCell ref="F4:F5"/>
    <mergeCell ref="G4:I4"/>
    <mergeCell ref="D4:D5"/>
    <mergeCell ref="E4:E5"/>
    <mergeCell ref="A3:A5"/>
    <mergeCell ref="B3:B5"/>
    <mergeCell ref="C3:E3"/>
    <mergeCell ref="G3:I3"/>
  </mergeCells>
  <conditionalFormatting sqref="B23:B26 C19:L26 C18:M18">
    <cfRule type="cellIs" priority="14" operator="lessThanOrEqual">
      <formula>0</formula>
    </cfRule>
  </conditionalFormatting>
  <conditionalFormatting sqref="M3 B18:B19">
    <cfRule type="cellIs" priority="11" operator="lessThanOrEqual">
      <formula>0</formula>
    </cfRule>
  </conditionalFormatting>
  <conditionalFormatting sqref="G16:H17 G6:H11 G14:H14 J6:K6 J7 I14:I17 M19:M26 B27:B36 G13:I13 J8:K14 C6:C17 L6:L14 J15:L17 M6:M17">
    <cfRule type="cellIs" dxfId="34" priority="12" operator="lessThanOrEqual">
      <formula>#REF!</formula>
    </cfRule>
    <cfRule type="cellIs" priority="13" operator="lessThanOrEqual">
      <formula>#REF!</formula>
    </cfRule>
  </conditionalFormatting>
  <conditionalFormatting sqref="I7:I11">
    <cfRule type="cellIs" dxfId="33" priority="9" operator="lessThanOrEqual">
      <formula>#REF!</formula>
    </cfRule>
    <cfRule type="cellIs" priority="10" operator="lessThanOrEqual">
      <formula>#REF!</formula>
    </cfRule>
  </conditionalFormatting>
  <conditionalFormatting sqref="K7">
    <cfRule type="cellIs" dxfId="32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31" priority="5" operator="lessThanOrEqual">
      <formula>#REF!</formula>
    </cfRule>
    <cfRule type="cellIs" priority="6" operator="lessThanOrEqual">
      <formula>#REF!</formula>
    </cfRule>
  </conditionalFormatting>
  <conditionalFormatting sqref="B20:B22">
    <cfRule type="cellIs" dxfId="30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="140" zoomScaleNormal="85" zoomScaleSheetLayoutView="14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41" t="s">
        <v>41</v>
      </c>
      <c r="B1" s="41"/>
      <c r="C1" s="41"/>
      <c r="D1" s="41"/>
      <c r="E1" s="41"/>
    </row>
    <row r="3" spans="1:5" ht="30" customHeight="1" x14ac:dyDescent="0.25">
      <c r="A3" s="34" t="s">
        <v>0</v>
      </c>
      <c r="B3" s="34" t="s">
        <v>1</v>
      </c>
      <c r="C3" s="35" t="s">
        <v>35</v>
      </c>
      <c r="D3" s="36"/>
      <c r="E3" s="34" t="s">
        <v>7</v>
      </c>
    </row>
    <row r="4" spans="1:5" ht="15" customHeight="1" x14ac:dyDescent="0.25">
      <c r="A4" s="34"/>
      <c r="B4" s="34"/>
      <c r="C4" s="31" t="s">
        <v>10</v>
      </c>
      <c r="D4" s="42" t="s">
        <v>36</v>
      </c>
      <c r="E4" s="34"/>
    </row>
    <row r="5" spans="1:5" ht="56.25" customHeight="1" x14ac:dyDescent="0.25">
      <c r="A5" s="34"/>
      <c r="B5" s="34"/>
      <c r="C5" s="32"/>
      <c r="D5" s="43"/>
      <c r="E5" s="34"/>
    </row>
    <row r="6" spans="1:5" s="7" customFormat="1" x14ac:dyDescent="0.25">
      <c r="A6" s="4">
        <v>1</v>
      </c>
      <c r="B6" s="14" t="s">
        <v>30</v>
      </c>
      <c r="C6" s="10">
        <v>-212502368.88999897</v>
      </c>
      <c r="D6" s="10"/>
      <c r="E6" s="26">
        <f>SUM(C6:D6)</f>
        <v>-212502368.88999897</v>
      </c>
    </row>
    <row r="7" spans="1:5" s="7" customFormat="1" x14ac:dyDescent="0.25">
      <c r="A7" s="4">
        <v>2</v>
      </c>
      <c r="B7" s="14" t="s">
        <v>31</v>
      </c>
      <c r="C7" s="10">
        <v>-10113534.360000001</v>
      </c>
      <c r="D7" s="10"/>
      <c r="E7" s="26">
        <f t="shared" ref="E7:E9" si="0">SUM(C7:D7)</f>
        <v>-10113534.360000001</v>
      </c>
    </row>
    <row r="8" spans="1:5" s="7" customFormat="1" x14ac:dyDescent="0.25">
      <c r="A8" s="4">
        <v>3</v>
      </c>
      <c r="B8" s="14" t="s">
        <v>32</v>
      </c>
      <c r="C8" s="10">
        <v>-32984603.060000032</v>
      </c>
      <c r="D8" s="10"/>
      <c r="E8" s="26">
        <f t="shared" si="0"/>
        <v>-32984603.060000032</v>
      </c>
    </row>
    <row r="9" spans="1:5" s="7" customFormat="1" x14ac:dyDescent="0.25">
      <c r="A9" s="4">
        <v>4</v>
      </c>
      <c r="B9" s="14" t="s">
        <v>38</v>
      </c>
      <c r="C9" s="10"/>
      <c r="D9" s="10">
        <v>33742540</v>
      </c>
      <c r="E9" s="26">
        <f t="shared" si="0"/>
        <v>33742540</v>
      </c>
    </row>
    <row r="10" spans="1:5" s="7" customFormat="1" x14ac:dyDescent="0.25">
      <c r="A10" s="4"/>
      <c r="B10" s="15" t="s">
        <v>33</v>
      </c>
      <c r="C10" s="15">
        <f>SUM(C6:C9)</f>
        <v>-255600506.30999902</v>
      </c>
      <c r="D10" s="15">
        <f>SUM(D6:D9)</f>
        <v>33742540</v>
      </c>
      <c r="E10" s="15">
        <f>SUM(E6:E9)</f>
        <v>-221857966.30999902</v>
      </c>
    </row>
    <row r="11" spans="1:5" s="21" customFormat="1" x14ac:dyDescent="0.25">
      <c r="A11" s="18"/>
      <c r="B11" s="19"/>
      <c r="C11" s="24"/>
      <c r="D11" s="24"/>
      <c r="E11" s="17"/>
    </row>
    <row r="12" spans="1:5" s="21" customFormat="1" x14ac:dyDescent="0.25">
      <c r="A12" s="18"/>
      <c r="B12" s="22" t="s">
        <v>34</v>
      </c>
      <c r="C12" s="25"/>
      <c r="D12" s="25"/>
      <c r="E12" s="17"/>
    </row>
    <row r="13" spans="1:5" s="21" customFormat="1" x14ac:dyDescent="0.25">
      <c r="A13" s="18"/>
      <c r="B13" s="22"/>
      <c r="C13" s="25"/>
      <c r="D13" s="25"/>
      <c r="E13" s="17"/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1:E13">
    <cfRule type="cellIs" priority="12" operator="lessThanOrEqual">
      <formula>0</formula>
    </cfRule>
  </conditionalFormatting>
  <conditionalFormatting sqref="B11:D11 B10:E10">
    <cfRule type="cellIs" priority="9" operator="lessThanOrEqual">
      <formula>0</formula>
    </cfRule>
  </conditionalFormatting>
  <conditionalFormatting sqref="B12:D13">
    <cfRule type="cellIs" dxfId="29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="90" zoomScaleNormal="90" zoomScaleSheetLayoutView="90" workbookViewId="0">
      <selection activeCell="B41" sqref="B41"/>
    </sheetView>
  </sheetViews>
  <sheetFormatPr defaultRowHeight="15" x14ac:dyDescent="0.25"/>
  <cols>
    <col min="2" max="2" width="54.42578125" customWidth="1"/>
    <col min="3" max="3" width="27.28515625" bestFit="1" customWidth="1"/>
    <col min="4" max="4" width="25.7109375" customWidth="1"/>
    <col min="5" max="5" width="20.5703125" bestFit="1" customWidth="1"/>
  </cols>
  <sheetData>
    <row r="1" spans="1:5" ht="15.75" x14ac:dyDescent="0.25">
      <c r="A1" s="44"/>
      <c r="B1" s="2" t="s">
        <v>40</v>
      </c>
      <c r="C1" s="47"/>
      <c r="D1" s="47"/>
      <c r="E1" s="47"/>
    </row>
    <row r="2" spans="1:5" ht="15.75" x14ac:dyDescent="0.25">
      <c r="A2" s="44"/>
      <c r="B2" s="47"/>
      <c r="C2" s="47"/>
      <c r="D2" s="47"/>
      <c r="E2" s="47"/>
    </row>
    <row r="3" spans="1:5" ht="15.75" x14ac:dyDescent="0.25">
      <c r="A3" s="45" t="s">
        <v>0</v>
      </c>
      <c r="B3" s="45" t="s">
        <v>1</v>
      </c>
      <c r="C3" s="53" t="s">
        <v>42</v>
      </c>
      <c r="D3" s="53" t="s">
        <v>3</v>
      </c>
      <c r="E3" s="45" t="s">
        <v>7</v>
      </c>
    </row>
    <row r="4" spans="1:5" x14ac:dyDescent="0.25">
      <c r="A4" s="45"/>
      <c r="B4" s="45"/>
      <c r="C4" s="54" t="s">
        <v>43</v>
      </c>
      <c r="D4" s="54" t="s">
        <v>11</v>
      </c>
      <c r="E4" s="45"/>
    </row>
    <row r="5" spans="1:5" x14ac:dyDescent="0.25">
      <c r="A5" s="45"/>
      <c r="B5" s="45"/>
      <c r="C5" s="55"/>
      <c r="D5" s="55"/>
      <c r="E5" s="45"/>
    </row>
    <row r="6" spans="1:5" ht="15.75" x14ac:dyDescent="0.25">
      <c r="A6" s="46">
        <v>1</v>
      </c>
      <c r="B6" s="48" t="s">
        <v>44</v>
      </c>
      <c r="C6" s="56">
        <v>296269307</v>
      </c>
      <c r="D6" s="56">
        <v>14380679</v>
      </c>
      <c r="E6" s="59">
        <f t="shared" ref="E6:E19" si="0">SUM(C6:D6)</f>
        <v>310649986</v>
      </c>
    </row>
    <row r="7" spans="1:5" ht="15.75" x14ac:dyDescent="0.25">
      <c r="A7" s="46">
        <v>2</v>
      </c>
      <c r="B7" s="49" t="s">
        <v>45</v>
      </c>
      <c r="C7" s="56">
        <v>2644132162</v>
      </c>
      <c r="D7" s="56"/>
      <c r="E7" s="59">
        <f t="shared" si="0"/>
        <v>2644132162</v>
      </c>
    </row>
    <row r="8" spans="1:5" ht="15.75" x14ac:dyDescent="0.25">
      <c r="A8" s="46">
        <v>3</v>
      </c>
      <c r="B8" s="49" t="str">
        <f>'[1]свод общий'!B7</f>
        <v>ТОО МФО Тойота Файнаншл Сервисез Казахстан</v>
      </c>
      <c r="C8" s="56">
        <v>1437353872</v>
      </c>
      <c r="D8" s="56"/>
      <c r="E8" s="59">
        <f t="shared" si="0"/>
        <v>1437353872</v>
      </c>
    </row>
    <row r="9" spans="1:5" ht="15.75" x14ac:dyDescent="0.25">
      <c r="A9" s="46">
        <v>4</v>
      </c>
      <c r="B9" s="49" t="s">
        <v>46</v>
      </c>
      <c r="C9" s="56">
        <v>22287212</v>
      </c>
      <c r="D9" s="56">
        <v>128709049</v>
      </c>
      <c r="E9" s="59">
        <f t="shared" si="0"/>
        <v>150996261</v>
      </c>
    </row>
    <row r="10" spans="1:5" ht="15.75" x14ac:dyDescent="0.25">
      <c r="A10" s="46">
        <v>5</v>
      </c>
      <c r="B10" s="49" t="s">
        <v>47</v>
      </c>
      <c r="C10" s="56">
        <v>-3334904</v>
      </c>
      <c r="D10" s="56"/>
      <c r="E10" s="59">
        <f t="shared" si="0"/>
        <v>-3334904</v>
      </c>
    </row>
    <row r="11" spans="1:5" ht="15.75" x14ac:dyDescent="0.25">
      <c r="A11" s="46">
        <v>6</v>
      </c>
      <c r="B11" s="49" t="s">
        <v>48</v>
      </c>
      <c r="C11" s="56" t="s">
        <v>49</v>
      </c>
      <c r="D11" s="56">
        <v>2161382</v>
      </c>
      <c r="E11" s="59">
        <f t="shared" si="0"/>
        <v>2161382</v>
      </c>
    </row>
    <row r="12" spans="1:5" ht="15.75" x14ac:dyDescent="0.25">
      <c r="A12" s="46">
        <v>7</v>
      </c>
      <c r="B12" s="49" t="s">
        <v>50</v>
      </c>
      <c r="C12" s="56" t="s">
        <v>49</v>
      </c>
      <c r="D12" s="56">
        <v>-2419531</v>
      </c>
      <c r="E12" s="59">
        <f t="shared" si="0"/>
        <v>-2419531</v>
      </c>
    </row>
    <row r="13" spans="1:5" ht="15.75" x14ac:dyDescent="0.25">
      <c r="A13" s="46">
        <v>8</v>
      </c>
      <c r="B13" s="49" t="s">
        <v>51</v>
      </c>
      <c r="C13" s="56">
        <v>-1039044</v>
      </c>
      <c r="D13" s="56"/>
      <c r="E13" s="59">
        <f t="shared" si="0"/>
        <v>-1039044</v>
      </c>
    </row>
    <row r="14" spans="1:5" ht="15.75" x14ac:dyDescent="0.25">
      <c r="A14" s="46">
        <v>9</v>
      </c>
      <c r="B14" s="49" t="s">
        <v>52</v>
      </c>
      <c r="C14" s="56" t="s">
        <v>49</v>
      </c>
      <c r="D14" s="56">
        <v>9425832</v>
      </c>
      <c r="E14" s="59">
        <f t="shared" si="0"/>
        <v>9425832</v>
      </c>
    </row>
    <row r="15" spans="1:5" ht="15.75" x14ac:dyDescent="0.25">
      <c r="A15" s="46">
        <v>10</v>
      </c>
      <c r="B15" s="49" t="s">
        <v>53</v>
      </c>
      <c r="C15" s="56">
        <v>0</v>
      </c>
      <c r="D15" s="56">
        <v>-159741</v>
      </c>
      <c r="E15" s="59">
        <f t="shared" si="0"/>
        <v>-159741</v>
      </c>
    </row>
    <row r="16" spans="1:5" ht="15.75" x14ac:dyDescent="0.25">
      <c r="A16" s="46">
        <v>11</v>
      </c>
      <c r="B16" s="49" t="s">
        <v>54</v>
      </c>
      <c r="C16" s="56">
        <v>1166289</v>
      </c>
      <c r="D16" s="56"/>
      <c r="E16" s="59">
        <f t="shared" si="0"/>
        <v>1166289</v>
      </c>
    </row>
    <row r="17" spans="1:5" ht="15.75" x14ac:dyDescent="0.25">
      <c r="A17" s="46">
        <v>12</v>
      </c>
      <c r="B17" s="49" t="s">
        <v>55</v>
      </c>
      <c r="C17" s="56" t="s">
        <v>49</v>
      </c>
      <c r="D17" s="56">
        <v>-72794155</v>
      </c>
      <c r="E17" s="59">
        <f t="shared" si="0"/>
        <v>-72794155</v>
      </c>
    </row>
    <row r="18" spans="1:5" ht="15.75" x14ac:dyDescent="0.25">
      <c r="A18" s="46">
        <v>13</v>
      </c>
      <c r="B18" s="49" t="s">
        <v>56</v>
      </c>
      <c r="C18" s="56">
        <v>80085019</v>
      </c>
      <c r="D18" s="56"/>
      <c r="E18" s="59">
        <f t="shared" si="0"/>
        <v>80085019</v>
      </c>
    </row>
    <row r="19" spans="1:5" ht="15.75" x14ac:dyDescent="0.25">
      <c r="A19" s="46">
        <v>14</v>
      </c>
      <c r="B19" s="49" t="s">
        <v>57</v>
      </c>
      <c r="C19" s="56" t="s">
        <v>49</v>
      </c>
      <c r="D19" s="56"/>
      <c r="E19" s="59">
        <f t="shared" si="0"/>
        <v>0</v>
      </c>
    </row>
    <row r="20" spans="1:5" ht="15.75" x14ac:dyDescent="0.25">
      <c r="A20" s="46">
        <v>15</v>
      </c>
      <c r="B20" s="49" t="s">
        <v>58</v>
      </c>
      <c r="C20" s="56">
        <v>32000000</v>
      </c>
      <c r="D20" s="56" t="s">
        <v>49</v>
      </c>
      <c r="E20" s="59">
        <f>SUM(C20:D20)</f>
        <v>32000000</v>
      </c>
    </row>
    <row r="21" spans="1:5" ht="15.75" x14ac:dyDescent="0.25">
      <c r="A21" s="46"/>
      <c r="B21" s="50" t="s">
        <v>33</v>
      </c>
      <c r="C21" s="57">
        <f>SUM(C6:C20)</f>
        <v>4508919913</v>
      </c>
      <c r="D21" s="57">
        <f>SUM(D6:D20)</f>
        <v>79303515</v>
      </c>
      <c r="E21" s="60">
        <f>SUM(E6:E20)</f>
        <v>4588223428</v>
      </c>
    </row>
    <row r="22" spans="1:5" ht="15.75" x14ac:dyDescent="0.25">
      <c r="A22" s="44"/>
      <c r="B22" s="51"/>
      <c r="C22" s="58"/>
      <c r="D22" s="58"/>
      <c r="E22" s="58"/>
    </row>
    <row r="23" spans="1:5" ht="15.75" x14ac:dyDescent="0.25">
      <c r="A23" s="44"/>
      <c r="B23" s="52" t="s">
        <v>34</v>
      </c>
      <c r="C23" s="58"/>
      <c r="D23" s="58"/>
      <c r="E23" s="58"/>
    </row>
    <row r="24" spans="1:5" ht="15.75" x14ac:dyDescent="0.25">
      <c r="A24" s="44"/>
      <c r="B24" s="51"/>
      <c r="C24" s="58"/>
      <c r="D24" s="58"/>
      <c r="E24" s="58"/>
    </row>
  </sheetData>
  <mergeCells count="5">
    <mergeCell ref="A3:A5"/>
    <mergeCell ref="B3:B5"/>
    <mergeCell ref="E3:E5"/>
    <mergeCell ref="C4:C5"/>
    <mergeCell ref="D4:D5"/>
  </mergeCells>
  <conditionalFormatting sqref="B24 C21:E24">
    <cfRule type="cellIs" priority="4" operator="lessThanOrEqual">
      <formula>0</formula>
    </cfRule>
  </conditionalFormatting>
  <conditionalFormatting sqref="E3 B21:B22">
    <cfRule type="cellIs" priority="1" operator="lessThanOrEqual">
      <formula>0</formula>
    </cfRule>
  </conditionalFormatting>
  <conditionalFormatting sqref="B23 C7 E6:E20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2021-02-18T09:16:44Z</dcterms:modified>
</cp:coreProperties>
</file>